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TSM\2018\úklid\ZD OK\II. část VZ\"/>
    </mc:Choice>
  </mc:AlternateContent>
  <xr:revisionPtr revIDLastSave="0" documentId="10_ncr:8100000_{6E882A32-1B7A-47E5-A84A-600FC8709226}" xr6:coauthVersionLast="34" xr6:coauthVersionMax="34" xr10:uidLastSave="{00000000-0000-0000-0000-000000000000}"/>
  <bookViews>
    <workbookView xWindow="240" yWindow="45" windowWidth="20115" windowHeight="7995" activeTab="3" xr2:uid="{00000000-000D-0000-FFFF-FFFF00000000}"/>
  </bookViews>
  <sheets>
    <sheet name="rozpis zařízení" sheetId="13" r:id="rId1"/>
    <sheet name="druhy úklidů" sheetId="9" r:id="rId2"/>
    <sheet name="rozpis ploch objektů" sheetId="10" r:id="rId3"/>
    <sheet name="jednotkové ceny úklidů" sheetId="11" r:id="rId4"/>
    <sheet name="jednotkové ceny hyg. prostř." sheetId="12" r:id="rId5"/>
  </sheets>
  <calcPr calcId="162913"/>
</workbook>
</file>

<file path=xl/calcChain.xml><?xml version="1.0" encoding="utf-8"?>
<calcChain xmlns="http://schemas.openxmlformats.org/spreadsheetml/2006/main">
  <c r="E13" i="12" l="1"/>
  <c r="E12" i="12"/>
  <c r="E11" i="12"/>
  <c r="E10" i="12"/>
  <c r="E9" i="12"/>
  <c r="E8" i="12"/>
  <c r="E7" i="12"/>
  <c r="E14" i="12" l="1"/>
  <c r="E15" i="12" s="1"/>
  <c r="E16" i="12" s="1"/>
  <c r="J8" i="13" l="1"/>
  <c r="M21" i="11" l="1"/>
  <c r="I8" i="13"/>
  <c r="H8" i="13"/>
  <c r="G8" i="13"/>
  <c r="F8" i="13"/>
  <c r="E8" i="13"/>
  <c r="D8" i="13"/>
  <c r="C8" i="13"/>
  <c r="J21" i="11" l="1"/>
  <c r="H21" i="11"/>
  <c r="F21" i="11"/>
  <c r="D21" i="11"/>
  <c r="B21" i="11"/>
  <c r="H14" i="11"/>
  <c r="F14" i="11"/>
  <c r="D14" i="11"/>
  <c r="B14" i="11"/>
  <c r="K21" i="11" l="1"/>
  <c r="I21" i="11" l="1"/>
  <c r="G21" i="11"/>
  <c r="E21" i="11"/>
  <c r="C21" i="11"/>
  <c r="O21" i="11" l="1"/>
  <c r="C29" i="11" s="1"/>
  <c r="M14" i="11"/>
  <c r="C30" i="11" l="1"/>
  <c r="C31" i="11" s="1"/>
</calcChain>
</file>

<file path=xl/sharedStrings.xml><?xml version="1.0" encoding="utf-8"?>
<sst xmlns="http://schemas.openxmlformats.org/spreadsheetml/2006/main" count="234" uniqueCount="148">
  <si>
    <t xml:space="preserve">Podlaha </t>
  </si>
  <si>
    <t>keramická dlažba</t>
  </si>
  <si>
    <t>A</t>
  </si>
  <si>
    <t>B</t>
  </si>
  <si>
    <t>C</t>
  </si>
  <si>
    <t>bez DPH</t>
  </si>
  <si>
    <t>DPH</t>
  </si>
  <si>
    <t>objekt</t>
  </si>
  <si>
    <t>Nabídková cena celkem bez DPH</t>
  </si>
  <si>
    <t>Nabídková cena celkem včetně DPH</t>
  </si>
  <si>
    <t>datum</t>
  </si>
  <si>
    <t>jméno, příjmení a podpis oprávněné osoby</t>
  </si>
  <si>
    <t>tabulka cen za 1 měsíc úklidu ( 30 kalendářních dní)  za požadované množství pro jednotlivé druhy úklidů</t>
  </si>
  <si>
    <t xml:space="preserve"> </t>
  </si>
  <si>
    <t>D</t>
  </si>
  <si>
    <t>pozn. účastník vyplní růžová pole</t>
  </si>
  <si>
    <t>U Vodního hradu čp. 2974, Česká Lípa – Městská policie</t>
  </si>
  <si>
    <t xml:space="preserve">Druhy úklidů  </t>
  </si>
  <si>
    <t>E</t>
  </si>
  <si>
    <t xml:space="preserve">Název objektu </t>
  </si>
  <si>
    <t>lino</t>
  </si>
  <si>
    <t>koberec</t>
  </si>
  <si>
    <t>parkety</t>
  </si>
  <si>
    <t>II. patro</t>
  </si>
  <si>
    <t>přízemí</t>
  </si>
  <si>
    <t>I. patro</t>
  </si>
  <si>
    <r>
      <t>tabulka jednotkových cen za 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kompletního úklidu dle jednotlivých druhů (A, B, C, D) </t>
    </r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</si>
  <si>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</si>
  <si>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</si>
  <si>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Celková nabídková cena - objekty úklid 1x denně</t>
  </si>
  <si>
    <t>WC</t>
  </si>
  <si>
    <t>pisoáry</t>
  </si>
  <si>
    <t>sprchy</t>
  </si>
  <si>
    <t>kuchyňky</t>
  </si>
  <si>
    <t>umyvadla</t>
  </si>
  <si>
    <r>
      <t>A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</si>
  <si>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B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</si>
  <si>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C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</si>
  <si>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D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2 </t>
    </r>
  </si>
  <si>
    <t xml:space="preserve">název </t>
  </si>
  <si>
    <t>jednotka</t>
  </si>
  <si>
    <t xml:space="preserve">toaletní papír dvouvrstvý perforovaný </t>
  </si>
  <si>
    <t>role</t>
  </si>
  <si>
    <t xml:space="preserve">papírový ručník skládaný jednovrstvý </t>
  </si>
  <si>
    <t>bal./250 ks</t>
  </si>
  <si>
    <t>tekuté mýdlo</t>
  </si>
  <si>
    <t>0,5 l</t>
  </si>
  <si>
    <t>prostředek na mytí nádobí</t>
  </si>
  <si>
    <t>1 l</t>
  </si>
  <si>
    <t xml:space="preserve">osvěžovač vzduchu ve spreji </t>
  </si>
  <si>
    <t>ks/300ml</t>
  </si>
  <si>
    <t xml:space="preserve">vůně na WC </t>
  </si>
  <si>
    <t>ks</t>
  </si>
  <si>
    <t xml:space="preserve">hygienické sáčky - bal. </t>
  </si>
  <si>
    <t>F</t>
  </si>
  <si>
    <t>tabulka cen  1 rok úklidu požadovaných ploch dle jednotlivých druhů úklidů</t>
  </si>
  <si>
    <t>12 měsíců</t>
  </si>
  <si>
    <t xml:space="preserve">1x pololetně </t>
  </si>
  <si>
    <t>1x měsíčně (poslední pracovní den v měsíci)</t>
  </si>
  <si>
    <t xml:space="preserve">Mytí parapetů mezi okny, ometání pavučin, kompletní čištění povrchu dveří, zárubní a skleněných výplní dveří, mytí radiátorů. V určených skladových prostorech  </t>
  </si>
  <si>
    <t>1x týdně (poslední pracovní den v týdnu)</t>
  </si>
  <si>
    <t>Vlhké setření vnějších ploch nábytku saponátem, nanesení konzervačního prostředku a vyleštění, utírání prachu na hůře dostupných místech nad 150 cm, omytí</t>
  </si>
  <si>
    <t>vypínačů a klik dveří. V určených skladových prostorech zametání a umývání podlahy, odstranění prachu z volně přítupných ploch do 150 cm.</t>
  </si>
  <si>
    <t>1x denně (v pracovní dny)</t>
  </si>
  <si>
    <t>Zametání a umývání podlahy či vysávání koberců dle charakteru ploch, utírání prachu z nábytku do 150 cm,</t>
  </si>
  <si>
    <t>1 x denně (v pracovní dny)</t>
  </si>
  <si>
    <t>omytí vypínačů a klik dveří, kontrola množství hygienických potřeb a jejich doplňování dle potřeby (toaletní papír, tekuté mýdlo, papírové</t>
  </si>
  <si>
    <t xml:space="preserve">Mytí keramických povrchů, mytí parapetů mezi okny, ometání pavučin, kompletní čištění povrchu dveří, zárubní a skleněných výplní dveří, mytí radiátorů.  </t>
  </si>
  <si>
    <t xml:space="preserve">úklid sociálních zařízení </t>
  </si>
  <si>
    <t xml:space="preserve">Zametání a umývání podlahy, omytí dřezu a pracovní desky linky, vyleštění baterií, dřezů vč. odkapávacích ploch, vyprázdnění odpadkových košů vč. </t>
  </si>
  <si>
    <t>Vlhké setření vnějších ploch nábytku saponátem, nanesení konzervačního prostředku a vyleštění, utírání prachu na hůře dostupných místech nad 150 cm.</t>
  </si>
  <si>
    <t xml:space="preserve">úklid chodeb vč. schodiště </t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</si>
  <si>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úklid kuchyněk </t>
    </r>
  </si>
  <si>
    <t>1 x ročně (v dubnu)</t>
  </si>
  <si>
    <t>předpokládaná spotřeba za 4 roky</t>
  </si>
  <si>
    <t>bal./</t>
  </si>
  <si>
    <t>U Vodního hradu čp. 2974, 64 – odd. přestupků a řidičských oprávnění</t>
  </si>
  <si>
    <t>Praní koberců.</t>
  </si>
  <si>
    <t xml:space="preserve">čištění kancelářských židlí </t>
  </si>
  <si>
    <t>1x ročně dle požadavku</t>
  </si>
  <si>
    <t>Mokré čištění čalouněných kanc. židlí za použití speciálních chemických přípravků.</t>
  </si>
  <si>
    <t>zametání a umývání podlahy, odstranění prachu z volně přístupných ploch do 150 cm.</t>
  </si>
  <si>
    <t xml:space="preserve">Mytí parapetů mezi okny, ometání pavučin, kompletní čištění povrchu dveří, zárubní a skleněných výplní dveří (vč. vchodových dveří), mytí radiátorů.  </t>
  </si>
  <si>
    <t xml:space="preserve">Umytí oken a parapetů v celém objektu, tj. na chodbách, v kancelářích, zasedacích místnostech, skladech, spisovnách, WC, kuchyňkách. Umytí rámu okna a skla z obou </t>
  </si>
  <si>
    <t>umytí oken a parapetů</t>
  </si>
  <si>
    <t>stran, popř. rozšroubování oken a umytí zevnitř, umytí vnějších i vnitřních parapetů.</t>
  </si>
  <si>
    <t xml:space="preserve">vypínačů a klik dveří, přeleštění skleněných výplní vitrín a úředních desek. </t>
  </si>
  <si>
    <t>20,4/0,75</t>
  </si>
  <si>
    <t>12,06/32,1</t>
  </si>
  <si>
    <r>
      <t xml:space="preserve">vč. skládku č. 310, </t>
    </r>
    <r>
      <rPr>
        <b/>
        <sz val="11"/>
        <color theme="1"/>
        <rFont val="Calibri"/>
        <family val="2"/>
        <charset val="238"/>
        <scheme val="minor"/>
      </rPr>
      <t>1x měsíčn</t>
    </r>
    <r>
      <rPr>
        <sz val="11"/>
        <color theme="1"/>
        <rFont val="Calibri"/>
        <family val="2"/>
        <charset val="238"/>
        <scheme val="minor"/>
      </rPr>
      <t xml:space="preserve">ě (úklid A, lino) </t>
    </r>
  </si>
  <si>
    <t>6,89/0,68</t>
  </si>
  <si>
    <t>16,91/62,88</t>
  </si>
  <si>
    <t>7,08/1,16</t>
  </si>
  <si>
    <t>3,05/15,5</t>
  </si>
  <si>
    <r>
      <t xml:space="preserve">vč. skladu č. 109, </t>
    </r>
    <r>
      <rPr>
        <b/>
        <sz val="11"/>
        <color theme="1"/>
        <rFont val="Calibri"/>
        <family val="2"/>
        <charset val="238"/>
        <scheme val="minor"/>
      </rPr>
      <t xml:space="preserve">1x měsíčně </t>
    </r>
    <r>
      <rPr>
        <sz val="11"/>
        <color theme="1"/>
        <rFont val="Calibri"/>
        <family val="2"/>
        <charset val="238"/>
        <scheme val="minor"/>
      </rPr>
      <t xml:space="preserve">(úklid A, lino), vč. dílny č. 108,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A, lino)</t>
    </r>
  </si>
  <si>
    <t>U Vodního hradu čp. 2975 – spisovna SÚ</t>
  </si>
  <si>
    <t>2,43/11,87</t>
  </si>
  <si>
    <t>U Vodního hradu čp. 2975 - spisovna SÚ</t>
  </si>
  <si>
    <t>úklid kanceláří, zasedacích místností, skladů, spisoven a dílen</t>
  </si>
  <si>
    <t>22,85/2,49</t>
  </si>
  <si>
    <t>výlevky</t>
  </si>
  <si>
    <t>4,77/0,94</t>
  </si>
  <si>
    <t>5,92/24,10</t>
  </si>
  <si>
    <r>
      <t xml:space="preserve">vč. technické místnosti č. 122,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B, dlažba)</t>
    </r>
  </si>
  <si>
    <r>
      <t xml:space="preserve">vč. spisovny č. 127 a č. 129,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A, lino)</t>
    </r>
  </si>
  <si>
    <t>CELKEM</t>
  </si>
  <si>
    <t>parkety, dřevo</t>
  </si>
  <si>
    <t>0/1,68</t>
  </si>
  <si>
    <t>7,18/36,3</t>
  </si>
  <si>
    <r>
      <t xml:space="preserve">vč. spisovny č. 213, </t>
    </r>
    <r>
      <rPr>
        <b/>
        <sz val="11"/>
        <color theme="1"/>
        <rFont val="Calibri"/>
        <family val="2"/>
        <charset val="238"/>
        <scheme val="minor"/>
      </rPr>
      <t>1x denně</t>
    </r>
    <r>
      <rPr>
        <sz val="11"/>
        <color theme="1"/>
        <rFont val="Calibri"/>
        <family val="2"/>
        <charset val="238"/>
        <scheme val="minor"/>
      </rPr>
      <t>, (úklid A, lino)</t>
    </r>
  </si>
  <si>
    <t>9,64/42,8</t>
  </si>
  <si>
    <t>1 ks</t>
  </si>
  <si>
    <t>Celkem Kč bez DPH/1měsíc bez mytí oken a parapetů, čištění židlí</t>
  </si>
  <si>
    <t xml:space="preserve">Celkem Kč bez DPH /12 měsíců vč. mytí oken a parapetů, čištění židlí </t>
  </si>
  <si>
    <t>počet kanc. židlí ks</t>
  </si>
  <si>
    <r>
      <t>okna vč. parapetů v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</si>
  <si>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spisovna s regály</t>
    </r>
    <r>
      <rPr>
        <b/>
        <sz val="11"/>
        <color theme="1"/>
        <rFont val="Calibri"/>
        <family val="2"/>
        <charset val="238"/>
        <scheme val="minor"/>
      </rPr>
      <t>, 1x měsíčně</t>
    </r>
  </si>
  <si>
    <r>
      <t>celkem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</si>
  <si>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Pozn. ve sloupci kanc. židle jsou zahrnuty jednací a otočné židle (křesla)</t>
  </si>
  <si>
    <t>Rozpis zařízení - přehled zařízení v objektech</t>
  </si>
  <si>
    <t>část 2. VZ</t>
  </si>
  <si>
    <t>Příloha č. 1a) SoD</t>
  </si>
  <si>
    <t>Příloha č. 1b) SoD</t>
  </si>
  <si>
    <t>Příloha č. 1c) SoD</t>
  </si>
  <si>
    <t>Příloha č. 2 SoD</t>
  </si>
  <si>
    <t>Příloha č. 4 SoD</t>
  </si>
  <si>
    <t xml:space="preserve"> část 2.</t>
  </si>
  <si>
    <t>Jednotkové ceny hygienických prostředků - část 2.</t>
  </si>
  <si>
    <t>U Vodního hradu čp. 2974, Česká Lípa - Městská policie</t>
  </si>
  <si>
    <t>U Vodního hradu čp. 2974, Česká Lípa, odd.   přestupků a řidičských oprávnění</t>
  </si>
  <si>
    <t>U Vodního hradu čp. 2975, Česká Lípa, spisovna SÚ</t>
  </si>
  <si>
    <t xml:space="preserve">           Jednotkové ceny </t>
  </si>
  <si>
    <t xml:space="preserve">Rozpis ploch objektů </t>
  </si>
  <si>
    <t xml:space="preserve">vyprázdnění odpadkových košů vč. PVC pytlů, přesun odpadu na určené místo, leštění skel na </t>
  </si>
  <si>
    <t>přepážkách, kontrolování uzavření oken a zamykání uklizených prostor.</t>
  </si>
  <si>
    <t xml:space="preserve">Umývání podlahových ploch, mytí a dezinfekce  sociálních zařízení (umyvadel, WC, pisoárů, sprch), leštění baterií, zrcadel a skel, odstranění ohmatů, </t>
  </si>
  <si>
    <t>ručníky, osvěžovače vzduchu), vyprázdnění odpadkových košů vč. výměny PVC pytlů, přesun odpadu na určené místo.</t>
  </si>
  <si>
    <t>výměny PVC pytlů, přesun odpadu na určené místo, omytí vypínačů a klik dveří, kontrola množství prostředku na mytí nádobí  a jeho doplňování dle potřeby.</t>
  </si>
  <si>
    <t>Zametání a umývání podlahy či vysávání koberců dle charakteru ploch vč. schodiště, sběr tříděného odpadu a ukládání do vyhrazených nádob.</t>
  </si>
  <si>
    <r>
      <t xml:space="preserve">Kancelářských židlí celkem cca </t>
    </r>
    <r>
      <rPr>
        <b/>
        <sz val="11"/>
        <color theme="1"/>
        <rFont val="Calibri"/>
        <family val="2"/>
        <charset val="238"/>
        <scheme val="minor"/>
      </rPr>
      <t>158 ks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</si>
  <si>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Celková plocha otvoru oken + parapetů </t>
    </r>
    <r>
      <rPr>
        <b/>
        <sz val="11"/>
        <rFont val="Calibri"/>
        <family val="2"/>
        <charset val="238"/>
        <scheme val="minor"/>
      </rPr>
      <t>186,52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.</t>
    </r>
  </si>
  <si>
    <t>G</t>
  </si>
  <si>
    <t>H</t>
  </si>
  <si>
    <t>CH</t>
  </si>
  <si>
    <t>cena za 1 ks</t>
  </si>
  <si>
    <t>nabídková cena bez DPH</t>
  </si>
  <si>
    <t>Celkem nabídková cena za část. 3.2 bez DPH</t>
  </si>
  <si>
    <t>Celkem nabídková cena za část 3.2.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</si>
</sst>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0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7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0" xfId="0" applyBorder="1"/>
    <xf numFmtId="0" fontId="1" fillId="5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5" fillId="0" borderId="0" xfId="0" applyFont="1"/>
    <xf numFmtId="0" fontId="0" fillId="0" borderId="20" xfId="0" applyBorder="1"/>
    <xf numFmtId="0" fontId="0" fillId="6" borderId="2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19" xfId="0" applyBorder="1"/>
    <xf numFmtId="0" fontId="0" fillId="9" borderId="21" xfId="0" applyFill="1" applyBorder="1" applyAlignment="1">
      <alignment horizontal="center"/>
    </xf>
    <xf numFmtId="0" fontId="6" fillId="10" borderId="0" xfId="0" applyFont="1" applyFill="1" applyBorder="1" applyAlignment="1">
      <alignment horizontal="center"/>
    </xf>
    <xf numFmtId="0" fontId="1" fillId="0" borderId="0" xfId="0" applyFont="1"/>
    <xf numFmtId="164" fontId="7" fillId="11" borderId="14" xfId="0" applyNumberFormat="1" applyFont="1" applyFill="1" applyBorder="1"/>
    <xf numFmtId="164" fontId="0" fillId="0" borderId="7" xfId="0" applyNumberFormat="1" applyBorder="1"/>
    <xf numFmtId="0" fontId="8" fillId="0" borderId="0" xfId="0" applyFont="1"/>
    <xf numFmtId="164" fontId="0" fillId="0" borderId="0" xfId="0" applyNumberFormat="1" applyBorder="1"/>
    <xf numFmtId="164" fontId="1" fillId="9" borderId="7" xfId="0" applyNumberFormat="1" applyFont="1" applyFill="1" applyBorder="1"/>
    <xf numFmtId="164" fontId="0" fillId="0" borderId="7" xfId="0" applyNumberFormat="1" applyFont="1" applyFill="1" applyBorder="1"/>
    <xf numFmtId="0" fontId="4" fillId="0" borderId="0" xfId="0" applyFont="1"/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5" fillId="10" borderId="7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3" fillId="0" borderId="0" xfId="0" applyFont="1"/>
    <xf numFmtId="0" fontId="3" fillId="0" borderId="23" xfId="0" applyFont="1" applyBorder="1"/>
    <xf numFmtId="0" fontId="3" fillId="0" borderId="0" xfId="0" applyFont="1" applyBorder="1"/>
    <xf numFmtId="0" fontId="16" fillId="0" borderId="0" xfId="0" applyFont="1"/>
    <xf numFmtId="0" fontId="4" fillId="0" borderId="20" xfId="0" applyFont="1" applyBorder="1"/>
    <xf numFmtId="0" fontId="4" fillId="6" borderId="21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1" fillId="0" borderId="7" xfId="0" applyFont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Border="1"/>
    <xf numFmtId="0" fontId="0" fillId="0" borderId="7" xfId="0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13" borderId="15" xfId="0" applyFill="1" applyBorder="1" applyAlignment="1">
      <alignment horizontal="center"/>
    </xf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wrapText="1"/>
    </xf>
    <xf numFmtId="0" fontId="11" fillId="10" borderId="1" xfId="0" applyFont="1" applyFill="1" applyBorder="1" applyAlignment="1">
      <alignment horizontal="center" wrapText="1"/>
    </xf>
    <xf numFmtId="0" fontId="4" fillId="14" borderId="20" xfId="0" applyFont="1" applyFill="1" applyBorder="1" applyAlignment="1">
      <alignment horizontal="center"/>
    </xf>
    <xf numFmtId="0" fontId="8" fillId="0" borderId="16" xfId="0" applyFont="1" applyBorder="1" applyAlignment="1">
      <alignment wrapText="1"/>
    </xf>
    <xf numFmtId="0" fontId="8" fillId="0" borderId="16" xfId="0" applyFont="1" applyBorder="1"/>
    <xf numFmtId="0" fontId="1" fillId="0" borderId="0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left"/>
    </xf>
    <xf numFmtId="0" fontId="8" fillId="0" borderId="19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5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15" borderId="15" xfId="0" applyFill="1" applyBorder="1" applyAlignment="1">
      <alignment horizontal="center"/>
    </xf>
    <xf numFmtId="0" fontId="0" fillId="15" borderId="16" xfId="0" applyFill="1" applyBorder="1" applyAlignment="1">
      <alignment horizontal="center"/>
    </xf>
    <xf numFmtId="0" fontId="0" fillId="15" borderId="17" xfId="0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5" fillId="10" borderId="35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28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4" xfId="0" applyNumberFormat="1" applyFill="1" applyBorder="1" applyAlignment="1">
      <alignment horizontal="center"/>
    </xf>
    <xf numFmtId="0" fontId="0" fillId="0" borderId="33" xfId="0" applyBorder="1" applyAlignment="1">
      <alignment horizontal="center"/>
    </xf>
    <xf numFmtId="164" fontId="4" fillId="0" borderId="33" xfId="0" applyNumberFormat="1" applyFont="1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164" fontId="0" fillId="8" borderId="24" xfId="0" applyNumberForma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33" xfId="0" applyNumberFormat="1" applyFont="1" applyBorder="1" applyAlignment="1">
      <alignment horizontal="center"/>
    </xf>
    <xf numFmtId="164" fontId="3" fillId="0" borderId="36" xfId="0" applyNumberFormat="1" applyFont="1" applyBorder="1" applyAlignment="1">
      <alignment horizontal="center"/>
    </xf>
    <xf numFmtId="0" fontId="4" fillId="6" borderId="24" xfId="0" applyFont="1" applyFill="1" applyBorder="1" applyAlignment="1">
      <alignment horizontal="center"/>
    </xf>
    <xf numFmtId="164" fontId="4" fillId="10" borderId="24" xfId="0" applyNumberFormat="1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164" fontId="4" fillId="10" borderId="31" xfId="0" applyNumberFormat="1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164" fontId="4" fillId="0" borderId="24" xfId="0" applyNumberFormat="1" applyFont="1" applyFill="1" applyBorder="1" applyAlignment="1" applyProtection="1">
      <alignment horizontal="center"/>
      <protection locked="0"/>
    </xf>
    <xf numFmtId="0" fontId="4" fillId="14" borderId="32" xfId="0" applyNumberFormat="1" applyFont="1" applyFill="1" applyBorder="1" applyAlignment="1" applyProtection="1">
      <alignment horizontal="center"/>
      <protection locked="0"/>
    </xf>
    <xf numFmtId="0" fontId="3" fillId="0" borderId="8" xfId="0" applyFont="1" applyBorder="1" applyAlignment="1">
      <alignment horizontal="center"/>
    </xf>
    <xf numFmtId="164" fontId="4" fillId="10" borderId="25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4" fillId="0" borderId="27" xfId="0" applyFont="1" applyBorder="1" applyAlignment="1">
      <alignment horizontal="center"/>
    </xf>
    <xf numFmtId="164" fontId="4" fillId="0" borderId="31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/>
    <xf numFmtId="0" fontId="0" fillId="9" borderId="32" xfId="0" applyFill="1" applyBorder="1" applyAlignment="1">
      <alignment horizontal="center"/>
    </xf>
    <xf numFmtId="164" fontId="0" fillId="12" borderId="24" xfId="0" applyNumberFormat="1" applyFill="1" applyBorder="1" applyAlignment="1" applyProtection="1">
      <alignment horizontal="center"/>
      <protection locked="0"/>
    </xf>
    <xf numFmtId="0" fontId="4" fillId="9" borderId="37" xfId="0" applyFont="1" applyFill="1" applyBorder="1" applyAlignment="1">
      <alignment horizontal="center"/>
    </xf>
    <xf numFmtId="0" fontId="0" fillId="14" borderId="21" xfId="0" applyFill="1" applyBorder="1" applyAlignment="1">
      <alignment horizontal="center"/>
    </xf>
    <xf numFmtId="0" fontId="0" fillId="15" borderId="21" xfId="0" applyFill="1" applyBorder="1" applyAlignment="1">
      <alignment horizontal="center"/>
    </xf>
    <xf numFmtId="164" fontId="0" fillId="14" borderId="24" xfId="0" applyNumberFormat="1" applyFill="1" applyBorder="1" applyAlignment="1" applyProtection="1">
      <alignment horizontal="center"/>
      <protection locked="0"/>
    </xf>
    <xf numFmtId="0" fontId="0" fillId="15" borderId="24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164" fontId="0" fillId="9" borderId="7" xfId="0" applyNumberFormat="1" applyFill="1" applyBorder="1"/>
    <xf numFmtId="0" fontId="1" fillId="0" borderId="7" xfId="0" applyFont="1" applyFill="1" applyBorder="1" applyAlignment="1">
      <alignment horizontal="center" wrapText="1"/>
    </xf>
    <xf numFmtId="0" fontId="11" fillId="0" borderId="0" xfId="0" applyFont="1"/>
    <xf numFmtId="0" fontId="4" fillId="0" borderId="7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38" xfId="0" applyBorder="1"/>
    <xf numFmtId="0" fontId="9" fillId="7" borderId="39" xfId="0" applyFont="1" applyFill="1" applyBorder="1" applyAlignment="1">
      <alignment horizontal="left" vertical="center" wrapText="1"/>
    </xf>
    <xf numFmtId="0" fontId="19" fillId="7" borderId="38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2" fillId="0" borderId="0" xfId="0" applyFont="1" applyBorder="1" applyAlignment="1">
      <alignment wrapText="1"/>
    </xf>
    <xf numFmtId="0" fontId="4" fillId="0" borderId="33" xfId="0" applyFont="1" applyFill="1" applyBorder="1" applyAlignment="1">
      <alignment horizontal="center"/>
    </xf>
    <xf numFmtId="0" fontId="10" fillId="0" borderId="45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0" fillId="0" borderId="8" xfId="0" applyBorder="1" applyAlignment="1">
      <alignment horizontal="right"/>
    </xf>
    <xf numFmtId="0" fontId="0" fillId="16" borderId="20" xfId="0" applyFill="1" applyBorder="1"/>
    <xf numFmtId="0" fontId="0" fillId="16" borderId="26" xfId="0" applyFill="1" applyBorder="1"/>
    <xf numFmtId="0" fontId="0" fillId="16" borderId="44" xfId="0" applyFill="1" applyBorder="1" applyAlignment="1">
      <alignment horizontal="left"/>
    </xf>
    <xf numFmtId="0" fontId="0" fillId="12" borderId="21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33" xfId="0" applyFill="1" applyBorder="1" applyAlignment="1">
      <alignment horizontal="center"/>
    </xf>
    <xf numFmtId="0" fontId="0" fillId="10" borderId="21" xfId="0" applyFill="1" applyBorder="1"/>
    <xf numFmtId="0" fontId="23" fillId="17" borderId="22" xfId="0" applyFont="1" applyFill="1" applyBorder="1"/>
    <xf numFmtId="0" fontId="4" fillId="15" borderId="21" xfId="0" applyFont="1" applyFill="1" applyBorder="1" applyAlignment="1">
      <alignment horizontal="center"/>
    </xf>
    <xf numFmtId="0" fontId="4" fillId="15" borderId="24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9" borderId="15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0" fillId="0" borderId="15" xfId="0" applyFont="1" applyBorder="1" applyAlignment="1">
      <alignment wrapText="1"/>
    </xf>
    <xf numFmtId="0" fontId="10" fillId="0" borderId="16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10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30" xfId="0" applyBorder="1" applyAlignment="1">
      <alignment wrapText="1"/>
    </xf>
    <xf numFmtId="0" fontId="0" fillId="0" borderId="0" xfId="0" applyAlignment="1">
      <alignment wrapText="1"/>
    </xf>
    <xf numFmtId="0" fontId="11" fillId="4" borderId="29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5" xfId="0" applyFont="1" applyBorder="1" applyAlignment="1">
      <alignment vertical="center" wrapText="1"/>
    </xf>
    <xf numFmtId="0" fontId="0" fillId="0" borderId="16" xfId="0" applyBorder="1" applyAlignment="1"/>
    <xf numFmtId="0" fontId="0" fillId="0" borderId="17" xfId="0" applyBorder="1" applyAlignment="1"/>
    <xf numFmtId="0" fontId="0" fillId="0" borderId="0" xfId="0" applyAlignment="1"/>
    <xf numFmtId="0" fontId="17" fillId="4" borderId="0" xfId="0" applyFont="1" applyFill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0" borderId="41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0" fontId="6" fillId="0" borderId="42" xfId="0" applyFont="1" applyBorder="1" applyAlignment="1">
      <alignment horizontal="left"/>
    </xf>
    <xf numFmtId="0" fontId="6" fillId="0" borderId="43" xfId="0" applyFont="1" applyBorder="1" applyAlignment="1">
      <alignment horizontal="left"/>
    </xf>
    <xf numFmtId="164" fontId="0" fillId="12" borderId="25" xfId="0" applyNumberFormat="1" applyFill="1" applyBorder="1" applyAlignment="1" applyProtection="1">
      <alignment horizontal="center"/>
      <protection locked="0"/>
    </xf>
    <xf numFmtId="164" fontId="0" fillId="8" borderId="25" xfId="0" applyNumberForma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2DCDB"/>
      <color rgb="FF00FFFF"/>
      <color rgb="FF9966FF"/>
      <color rgb="FFFF66FF"/>
      <color rgb="FFFFFF66"/>
      <color rgb="FFFF5050"/>
      <color rgb="FFFF3300"/>
      <color rgb="FFFFCCCC"/>
      <color rgb="FFFFCC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0"/>
  <sheetViews>
    <sheetView workbookViewId="0">
      <pane ySplit="4" topLeftCell="A5" activePane="bottomLeft" state="frozen"/>
      <selection pane="bottomLeft" activeCell="E4" sqref="E4"/>
    </sheetView>
  </sheetViews>
  <sheetFormatPr defaultRowHeight="15" x14ac:dyDescent="0.25"/>
  <cols>
    <col min="2" max="2" width="41.28515625" customWidth="1"/>
    <col min="3" max="3" width="14.85546875" customWidth="1"/>
    <col min="4" max="4" width="14.5703125" customWidth="1"/>
    <col min="5" max="5" width="14.7109375" customWidth="1"/>
    <col min="6" max="7" width="15.42578125" customWidth="1"/>
    <col min="8" max="9" width="14.42578125" customWidth="1"/>
    <col min="10" max="10" width="13.7109375" customWidth="1"/>
  </cols>
  <sheetData>
    <row r="2" spans="1:10" x14ac:dyDescent="0.25">
      <c r="B2" t="s">
        <v>120</v>
      </c>
    </row>
    <row r="3" spans="1:10" ht="19.5" thickBot="1" x14ac:dyDescent="0.35">
      <c r="B3" t="s">
        <v>121</v>
      </c>
      <c r="E3" s="131" t="s">
        <v>119</v>
      </c>
    </row>
    <row r="4" spans="1:10" ht="33" customHeight="1" x14ac:dyDescent="0.25">
      <c r="A4" s="84" t="s">
        <v>7</v>
      </c>
      <c r="B4" s="134"/>
      <c r="C4" s="55" t="s">
        <v>30</v>
      </c>
      <c r="D4" s="55" t="s">
        <v>31</v>
      </c>
      <c r="E4" s="55" t="s">
        <v>32</v>
      </c>
      <c r="F4" s="55" t="s">
        <v>34</v>
      </c>
      <c r="G4" s="55" t="s">
        <v>100</v>
      </c>
      <c r="H4" s="55" t="s">
        <v>33</v>
      </c>
      <c r="I4" s="130" t="s">
        <v>115</v>
      </c>
      <c r="J4" s="130" t="s">
        <v>114</v>
      </c>
    </row>
    <row r="5" spans="1:10" ht="50.25" customHeight="1" x14ac:dyDescent="0.25">
      <c r="A5" s="137" t="s">
        <v>141</v>
      </c>
      <c r="B5" s="135" t="s">
        <v>16</v>
      </c>
      <c r="C5" s="53">
        <v>6</v>
      </c>
      <c r="D5" s="53">
        <v>1</v>
      </c>
      <c r="E5" s="53">
        <v>4</v>
      </c>
      <c r="F5" s="53">
        <v>9</v>
      </c>
      <c r="G5" s="53">
        <v>0</v>
      </c>
      <c r="H5" s="53">
        <v>3</v>
      </c>
      <c r="I5" s="53">
        <v>91.28</v>
      </c>
      <c r="J5" s="53">
        <v>63</v>
      </c>
    </row>
    <row r="6" spans="1:10" ht="54" customHeight="1" x14ac:dyDescent="0.25">
      <c r="A6" s="137" t="s">
        <v>142</v>
      </c>
      <c r="B6" s="135" t="s">
        <v>76</v>
      </c>
      <c r="C6" s="53">
        <v>6</v>
      </c>
      <c r="D6" s="53">
        <v>0</v>
      </c>
      <c r="E6" s="53">
        <v>1</v>
      </c>
      <c r="F6" s="53">
        <v>8</v>
      </c>
      <c r="G6" s="53">
        <v>1</v>
      </c>
      <c r="H6" s="53">
        <v>2</v>
      </c>
      <c r="I6" s="53">
        <v>75.84</v>
      </c>
      <c r="J6" s="53">
        <v>94</v>
      </c>
    </row>
    <row r="7" spans="1:10" ht="36" x14ac:dyDescent="0.25">
      <c r="A7" s="137" t="s">
        <v>143</v>
      </c>
      <c r="B7" s="135" t="s">
        <v>97</v>
      </c>
      <c r="C7" s="53">
        <v>1</v>
      </c>
      <c r="D7" s="53">
        <v>0</v>
      </c>
      <c r="E7" s="53">
        <v>0</v>
      </c>
      <c r="F7" s="53">
        <v>1</v>
      </c>
      <c r="G7" s="53">
        <v>0</v>
      </c>
      <c r="H7" s="53">
        <v>0</v>
      </c>
      <c r="I7" s="53">
        <v>19.399999999999999</v>
      </c>
      <c r="J7" s="53">
        <v>1</v>
      </c>
    </row>
    <row r="8" spans="1:10" ht="19.5" thickBot="1" x14ac:dyDescent="0.3">
      <c r="A8" s="133"/>
      <c r="B8" s="136" t="s">
        <v>105</v>
      </c>
      <c r="C8" s="55">
        <f t="shared" ref="C8:I8" si="0">SUM(C5:C7)</f>
        <v>13</v>
      </c>
      <c r="D8" s="55">
        <f t="shared" si="0"/>
        <v>1</v>
      </c>
      <c r="E8" s="55">
        <f t="shared" si="0"/>
        <v>5</v>
      </c>
      <c r="F8" s="55">
        <f t="shared" si="0"/>
        <v>18</v>
      </c>
      <c r="G8" s="55">
        <f t="shared" si="0"/>
        <v>1</v>
      </c>
      <c r="H8" s="55">
        <f t="shared" si="0"/>
        <v>5</v>
      </c>
      <c r="I8" s="55">
        <f t="shared" si="0"/>
        <v>186.52</v>
      </c>
      <c r="J8" s="55">
        <f>SUM(J5:J7)</f>
        <v>158</v>
      </c>
    </row>
    <row r="10" spans="1:10" x14ac:dyDescent="0.25">
      <c r="B10" t="s">
        <v>118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5"/>
  <sheetViews>
    <sheetView topLeftCell="A43" zoomScaleNormal="100" workbookViewId="0">
      <selection activeCell="C81" sqref="C81"/>
    </sheetView>
  </sheetViews>
  <sheetFormatPr defaultRowHeight="15" x14ac:dyDescent="0.25"/>
  <cols>
    <col min="3" max="3" width="148.42578125" customWidth="1"/>
  </cols>
  <sheetData>
    <row r="1" spans="1:3" x14ac:dyDescent="0.25">
      <c r="A1" t="s">
        <v>120</v>
      </c>
    </row>
    <row r="2" spans="1:3" ht="15.75" thickBot="1" x14ac:dyDescent="0.3">
      <c r="A2" t="s">
        <v>122</v>
      </c>
    </row>
    <row r="3" spans="1:3" ht="15.75" thickBot="1" x14ac:dyDescent="0.3">
      <c r="A3" s="162" t="s">
        <v>17</v>
      </c>
      <c r="B3" s="163"/>
      <c r="C3" s="164"/>
    </row>
    <row r="4" spans="1:3" ht="15.75" thickBot="1" x14ac:dyDescent="0.3">
      <c r="A4" s="71"/>
      <c r="B4" s="70"/>
      <c r="C4" s="72"/>
    </row>
    <row r="5" spans="1:3" ht="20.100000000000001" customHeight="1" x14ac:dyDescent="0.25">
      <c r="A5" s="165" t="s">
        <v>2</v>
      </c>
      <c r="B5" s="167"/>
      <c r="C5" s="76" t="s">
        <v>98</v>
      </c>
    </row>
    <row r="6" spans="1:3" ht="20.100000000000001" customHeight="1" x14ac:dyDescent="0.25">
      <c r="A6" s="165"/>
      <c r="B6" s="168"/>
      <c r="C6" s="5"/>
    </row>
    <row r="7" spans="1:3" ht="20.100000000000001" customHeight="1" x14ac:dyDescent="0.25">
      <c r="A7" s="165"/>
      <c r="B7" s="168"/>
      <c r="C7" s="69" t="s">
        <v>63</v>
      </c>
    </row>
    <row r="8" spans="1:3" ht="16.5" customHeight="1" x14ac:dyDescent="0.25">
      <c r="A8" s="165"/>
      <c r="B8" s="168"/>
      <c r="C8" s="5" t="s">
        <v>64</v>
      </c>
    </row>
    <row r="9" spans="1:3" ht="16.5" customHeight="1" x14ac:dyDescent="0.25">
      <c r="A9" s="165"/>
      <c r="B9" s="168"/>
      <c r="C9" s="5" t="s">
        <v>133</v>
      </c>
    </row>
    <row r="10" spans="1:3" ht="16.5" customHeight="1" x14ac:dyDescent="0.25">
      <c r="A10" s="165"/>
      <c r="B10" s="168"/>
      <c r="C10" s="5" t="s">
        <v>134</v>
      </c>
    </row>
    <row r="11" spans="1:3" ht="16.5" customHeight="1" x14ac:dyDescent="0.25">
      <c r="A11" s="165"/>
      <c r="B11" s="168"/>
      <c r="C11" s="5"/>
    </row>
    <row r="12" spans="1:3" ht="16.5" customHeight="1" x14ac:dyDescent="0.25">
      <c r="A12" s="165"/>
      <c r="B12" s="168"/>
      <c r="C12" s="69" t="s">
        <v>60</v>
      </c>
    </row>
    <row r="13" spans="1:3" ht="16.5" customHeight="1" x14ac:dyDescent="0.25">
      <c r="A13" s="165"/>
      <c r="B13" s="168"/>
      <c r="C13" s="5" t="s">
        <v>61</v>
      </c>
    </row>
    <row r="14" spans="1:3" ht="16.5" customHeight="1" x14ac:dyDescent="0.25">
      <c r="A14" s="165"/>
      <c r="B14" s="168"/>
      <c r="C14" s="5" t="s">
        <v>62</v>
      </c>
    </row>
    <row r="15" spans="1:3" ht="16.5" customHeight="1" x14ac:dyDescent="0.25">
      <c r="A15" s="165"/>
      <c r="B15" s="168"/>
      <c r="C15" s="5"/>
    </row>
    <row r="16" spans="1:3" ht="16.5" customHeight="1" x14ac:dyDescent="0.25">
      <c r="A16" s="165"/>
      <c r="B16" s="168"/>
      <c r="C16" s="69" t="s">
        <v>58</v>
      </c>
    </row>
    <row r="17" spans="1:5" ht="16.5" customHeight="1" x14ac:dyDescent="0.25">
      <c r="A17" s="165"/>
      <c r="B17" s="168"/>
      <c r="C17" s="5" t="s">
        <v>59</v>
      </c>
    </row>
    <row r="18" spans="1:5" ht="16.5" customHeight="1" x14ac:dyDescent="0.25">
      <c r="A18" s="165"/>
      <c r="B18" s="168"/>
      <c r="C18" s="5" t="s">
        <v>81</v>
      </c>
    </row>
    <row r="19" spans="1:5" ht="16.5" customHeight="1" x14ac:dyDescent="0.25">
      <c r="A19" s="165"/>
      <c r="B19" s="168"/>
      <c r="C19" s="5"/>
    </row>
    <row r="20" spans="1:5" ht="21.75" customHeight="1" x14ac:dyDescent="0.25">
      <c r="A20" s="165"/>
      <c r="B20" s="168"/>
      <c r="C20" s="68" t="s">
        <v>57</v>
      </c>
      <c r="E20" t="s">
        <v>13</v>
      </c>
    </row>
    <row r="21" spans="1:5" ht="20.100000000000001" customHeight="1" thickBot="1" x14ac:dyDescent="0.3">
      <c r="A21" s="166"/>
      <c r="B21" s="169"/>
      <c r="C21" s="6" t="s">
        <v>77</v>
      </c>
    </row>
    <row r="22" spans="1:5" ht="20.100000000000001" customHeight="1" x14ac:dyDescent="0.25">
      <c r="A22" s="154" t="s">
        <v>3</v>
      </c>
      <c r="B22" s="170"/>
      <c r="C22" s="76" t="s">
        <v>68</v>
      </c>
    </row>
    <row r="23" spans="1:5" ht="20.100000000000001" customHeight="1" x14ac:dyDescent="0.25">
      <c r="A23" s="157"/>
      <c r="B23" s="171"/>
      <c r="C23" s="5"/>
    </row>
    <row r="24" spans="1:5" ht="20.100000000000001" customHeight="1" x14ac:dyDescent="0.25">
      <c r="A24" s="157"/>
      <c r="B24" s="171"/>
      <c r="C24" s="69" t="s">
        <v>65</v>
      </c>
    </row>
    <row r="25" spans="1:5" ht="20.100000000000001" customHeight="1" x14ac:dyDescent="0.25">
      <c r="A25" s="157"/>
      <c r="B25" s="171"/>
      <c r="C25" s="5" t="s">
        <v>135</v>
      </c>
    </row>
    <row r="26" spans="1:5" ht="20.100000000000001" customHeight="1" x14ac:dyDescent="0.25">
      <c r="A26" s="157"/>
      <c r="B26" s="171"/>
      <c r="C26" s="5" t="s">
        <v>66</v>
      </c>
    </row>
    <row r="27" spans="1:5" ht="20.100000000000001" customHeight="1" x14ac:dyDescent="0.25">
      <c r="A27" s="157"/>
      <c r="B27" s="171"/>
      <c r="C27" s="5" t="s">
        <v>136</v>
      </c>
    </row>
    <row r="28" spans="1:5" ht="20.100000000000001" customHeight="1" x14ac:dyDescent="0.25">
      <c r="A28" s="157"/>
      <c r="B28" s="171"/>
      <c r="C28" s="5"/>
    </row>
    <row r="29" spans="1:5" ht="20.100000000000001" customHeight="1" x14ac:dyDescent="0.25">
      <c r="A29" s="157"/>
      <c r="B29" s="171"/>
      <c r="C29" s="69" t="s">
        <v>58</v>
      </c>
    </row>
    <row r="30" spans="1:5" ht="20.100000000000001" customHeight="1" thickBot="1" x14ac:dyDescent="0.3">
      <c r="A30" s="157"/>
      <c r="B30" s="171"/>
      <c r="C30" s="5" t="s">
        <v>67</v>
      </c>
    </row>
    <row r="31" spans="1:5" ht="20.100000000000001" customHeight="1" x14ac:dyDescent="0.25">
      <c r="A31" s="154" t="s">
        <v>4</v>
      </c>
      <c r="B31" s="172"/>
      <c r="C31" s="4" t="s">
        <v>72</v>
      </c>
    </row>
    <row r="32" spans="1:5" ht="20.100000000000001" customHeight="1" x14ac:dyDescent="0.25">
      <c r="A32" s="157"/>
      <c r="B32" s="173"/>
      <c r="C32" s="5"/>
    </row>
    <row r="33" spans="1:3" ht="20.100000000000001" customHeight="1" x14ac:dyDescent="0.25">
      <c r="A33" s="157"/>
      <c r="B33" s="173"/>
      <c r="C33" s="69" t="s">
        <v>63</v>
      </c>
    </row>
    <row r="34" spans="1:3" ht="20.100000000000001" customHeight="1" x14ac:dyDescent="0.25">
      <c r="A34" s="157"/>
      <c r="B34" s="173"/>
      <c r="C34" s="5" t="s">
        <v>69</v>
      </c>
    </row>
    <row r="35" spans="1:3" ht="20.100000000000001" customHeight="1" x14ac:dyDescent="0.25">
      <c r="A35" s="157"/>
      <c r="B35" s="173"/>
      <c r="C35" s="5" t="s">
        <v>137</v>
      </c>
    </row>
    <row r="36" spans="1:3" ht="20.100000000000001" customHeight="1" x14ac:dyDescent="0.25">
      <c r="A36" s="157"/>
      <c r="B36" s="173"/>
      <c r="C36" s="5"/>
    </row>
    <row r="37" spans="1:3" ht="20.100000000000001" customHeight="1" x14ac:dyDescent="0.25">
      <c r="A37" s="157"/>
      <c r="B37" s="173"/>
      <c r="C37" s="69" t="s">
        <v>60</v>
      </c>
    </row>
    <row r="38" spans="1:3" ht="20.100000000000001" customHeight="1" x14ac:dyDescent="0.25">
      <c r="A38" s="157"/>
      <c r="B38" s="173"/>
      <c r="C38" s="5" t="s">
        <v>70</v>
      </c>
    </row>
    <row r="39" spans="1:3" ht="20.100000000000001" customHeight="1" x14ac:dyDescent="0.25">
      <c r="A39" s="157"/>
      <c r="B39" s="173"/>
      <c r="C39" s="5"/>
    </row>
    <row r="40" spans="1:3" ht="20.100000000000001" customHeight="1" x14ac:dyDescent="0.25">
      <c r="A40" s="157"/>
      <c r="B40" s="173"/>
      <c r="C40" s="69" t="s">
        <v>58</v>
      </c>
    </row>
    <row r="41" spans="1:3" ht="20.100000000000001" customHeight="1" thickBot="1" x14ac:dyDescent="0.3">
      <c r="A41" s="157"/>
      <c r="B41" s="173"/>
      <c r="C41" s="5" t="s">
        <v>67</v>
      </c>
    </row>
    <row r="42" spans="1:3" ht="20.100000000000001" customHeight="1" x14ac:dyDescent="0.25">
      <c r="A42" s="154" t="s">
        <v>14</v>
      </c>
      <c r="B42" s="159"/>
      <c r="C42" s="74" t="s">
        <v>71</v>
      </c>
    </row>
    <row r="43" spans="1:3" ht="20.100000000000001" customHeight="1" x14ac:dyDescent="0.25">
      <c r="A43" s="157"/>
      <c r="B43" s="160"/>
      <c r="C43" s="75"/>
    </row>
    <row r="44" spans="1:3" ht="20.100000000000001" customHeight="1" x14ac:dyDescent="0.25">
      <c r="A44" s="157"/>
      <c r="B44" s="160"/>
      <c r="C44" s="73" t="s">
        <v>65</v>
      </c>
    </row>
    <row r="45" spans="1:3" ht="20.100000000000001" customHeight="1" x14ac:dyDescent="0.25">
      <c r="A45" s="157"/>
      <c r="B45" s="160"/>
      <c r="C45" s="19" t="s">
        <v>138</v>
      </c>
    </row>
    <row r="46" spans="1:3" ht="20.100000000000001" customHeight="1" x14ac:dyDescent="0.25">
      <c r="A46" s="157"/>
      <c r="B46" s="160"/>
      <c r="C46" s="19"/>
    </row>
    <row r="47" spans="1:3" ht="20.100000000000001" customHeight="1" x14ac:dyDescent="0.25">
      <c r="A47" s="157"/>
      <c r="B47" s="160"/>
      <c r="C47" s="73" t="s">
        <v>60</v>
      </c>
    </row>
    <row r="48" spans="1:3" ht="20.100000000000001" customHeight="1" x14ac:dyDescent="0.25">
      <c r="A48" s="157"/>
      <c r="B48" s="160"/>
      <c r="C48" s="19" t="s">
        <v>61</v>
      </c>
    </row>
    <row r="49" spans="1:3" ht="20.100000000000001" customHeight="1" x14ac:dyDescent="0.25">
      <c r="A49" s="157"/>
      <c r="B49" s="160"/>
      <c r="C49" s="19" t="s">
        <v>86</v>
      </c>
    </row>
    <row r="50" spans="1:3" ht="20.100000000000001" customHeight="1" x14ac:dyDescent="0.25">
      <c r="A50" s="157"/>
      <c r="B50" s="160"/>
      <c r="C50" s="19"/>
    </row>
    <row r="51" spans="1:3" ht="20.100000000000001" customHeight="1" x14ac:dyDescent="0.25">
      <c r="A51" s="157"/>
      <c r="B51" s="160"/>
      <c r="C51" s="73" t="s">
        <v>58</v>
      </c>
    </row>
    <row r="52" spans="1:3" ht="20.100000000000001" customHeight="1" x14ac:dyDescent="0.25">
      <c r="A52" s="157"/>
      <c r="B52" s="160"/>
      <c r="C52" s="19" t="s">
        <v>82</v>
      </c>
    </row>
    <row r="53" spans="1:3" ht="20.100000000000001" customHeight="1" x14ac:dyDescent="0.25">
      <c r="A53" s="157"/>
      <c r="B53" s="160"/>
      <c r="C53" s="19"/>
    </row>
    <row r="54" spans="1:3" ht="20.100000000000001" customHeight="1" x14ac:dyDescent="0.25">
      <c r="A54" s="157"/>
      <c r="B54" s="160"/>
      <c r="C54" s="73" t="s">
        <v>57</v>
      </c>
    </row>
    <row r="55" spans="1:3" ht="20.100000000000001" customHeight="1" thickBot="1" x14ac:dyDescent="0.3">
      <c r="A55" s="158"/>
      <c r="B55" s="161"/>
      <c r="C55" s="3" t="s">
        <v>77</v>
      </c>
    </row>
    <row r="56" spans="1:3" ht="20.100000000000001" customHeight="1" x14ac:dyDescent="0.25">
      <c r="A56" s="154" t="s">
        <v>18</v>
      </c>
      <c r="B56" s="61"/>
      <c r="C56" s="74" t="s">
        <v>84</v>
      </c>
    </row>
    <row r="57" spans="1:3" ht="20.100000000000001" customHeight="1" x14ac:dyDescent="0.25">
      <c r="A57" s="155"/>
      <c r="B57" s="62"/>
      <c r="C57" s="75"/>
    </row>
    <row r="58" spans="1:3" ht="20.100000000000001" customHeight="1" x14ac:dyDescent="0.25">
      <c r="A58" s="155"/>
      <c r="B58" s="62"/>
      <c r="C58" s="73" t="s">
        <v>73</v>
      </c>
    </row>
    <row r="59" spans="1:3" ht="20.100000000000001" customHeight="1" x14ac:dyDescent="0.25">
      <c r="A59" s="155"/>
      <c r="B59" s="62"/>
      <c r="C59" s="19" t="s">
        <v>83</v>
      </c>
    </row>
    <row r="60" spans="1:3" ht="20.100000000000001" customHeight="1" x14ac:dyDescent="0.25">
      <c r="A60" s="155"/>
      <c r="B60" s="62"/>
      <c r="C60" s="19" t="s">
        <v>85</v>
      </c>
    </row>
    <row r="61" spans="1:3" ht="20.100000000000001" customHeight="1" thickBot="1" x14ac:dyDescent="0.3">
      <c r="A61" s="156"/>
      <c r="B61" s="63"/>
      <c r="C61" s="120" t="s">
        <v>140</v>
      </c>
    </row>
    <row r="62" spans="1:3" ht="20.100000000000001" customHeight="1" x14ac:dyDescent="0.25">
      <c r="A62" s="84"/>
      <c r="B62" s="85"/>
      <c r="C62" s="76" t="s">
        <v>78</v>
      </c>
    </row>
    <row r="63" spans="1:3" ht="20.100000000000001" customHeight="1" x14ac:dyDescent="0.25">
      <c r="A63" s="82"/>
      <c r="B63" s="86"/>
      <c r="C63" s="5"/>
    </row>
    <row r="64" spans="1:3" ht="20.100000000000001" customHeight="1" x14ac:dyDescent="0.25">
      <c r="A64" s="88" t="s">
        <v>54</v>
      </c>
      <c r="B64" s="86"/>
      <c r="C64" s="5" t="s">
        <v>79</v>
      </c>
    </row>
    <row r="65" spans="1:3" ht="20.100000000000001" customHeight="1" x14ac:dyDescent="0.25">
      <c r="A65" s="82"/>
      <c r="B65" s="86"/>
      <c r="C65" s="5" t="s">
        <v>80</v>
      </c>
    </row>
    <row r="66" spans="1:3" ht="20.100000000000001" customHeight="1" thickBot="1" x14ac:dyDescent="0.3">
      <c r="A66" s="83"/>
      <c r="B66" s="87"/>
      <c r="C66" s="3" t="s">
        <v>139</v>
      </c>
    </row>
    <row r="67" spans="1:3" ht="20.100000000000001" customHeight="1" x14ac:dyDescent="0.25"/>
    <row r="68" spans="1:3" ht="20.100000000000001" customHeight="1" x14ac:dyDescent="0.25">
      <c r="C68" s="25"/>
    </row>
    <row r="69" spans="1:3" ht="11.25" customHeight="1" x14ac:dyDescent="0.25">
      <c r="C69" s="25"/>
    </row>
    <row r="70" spans="1:3" ht="20.100000000000001" customHeight="1" x14ac:dyDescent="0.25">
      <c r="C70" s="7"/>
    </row>
    <row r="71" spans="1:3" ht="20.100000000000001" customHeight="1" x14ac:dyDescent="0.25">
      <c r="C71" s="7"/>
    </row>
    <row r="72" spans="1:3" ht="20.100000000000001" customHeight="1" x14ac:dyDescent="0.25">
      <c r="C72" s="7"/>
    </row>
    <row r="73" spans="1:3" ht="20.100000000000001" customHeight="1" x14ac:dyDescent="0.25">
      <c r="C73" s="7"/>
    </row>
    <row r="74" spans="1:3" ht="20.100000000000001" customHeight="1" x14ac:dyDescent="0.25">
      <c r="C74" s="54"/>
    </row>
    <row r="75" spans="1:3" ht="21.75" customHeight="1" x14ac:dyDescent="0.25">
      <c r="C75" s="54"/>
    </row>
  </sheetData>
  <mergeCells count="10">
    <mergeCell ref="A56:A61"/>
    <mergeCell ref="A42:A55"/>
    <mergeCell ref="B42:B55"/>
    <mergeCell ref="A3:C3"/>
    <mergeCell ref="A5:A21"/>
    <mergeCell ref="B5:B21"/>
    <mergeCell ref="A22:A30"/>
    <mergeCell ref="B22:B30"/>
    <mergeCell ref="A31:A41"/>
    <mergeCell ref="B31:B41"/>
  </mergeCells>
  <pageMargins left="0.7" right="0.7" top="0.78740157499999996" bottom="0.78740157499999996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24" sqref="H24"/>
    </sheetView>
  </sheetViews>
  <sheetFormatPr defaultRowHeight="15" x14ac:dyDescent="0.25"/>
  <cols>
    <col min="1" max="1" width="25.28515625" customWidth="1"/>
    <col min="2" max="2" width="14.85546875" customWidth="1"/>
    <col min="3" max="3" width="29.42578125" customWidth="1"/>
    <col min="4" max="4" width="28.7109375" customWidth="1"/>
    <col min="5" max="5" width="29.28515625" customWidth="1"/>
    <col min="6" max="6" width="29.85546875" customWidth="1"/>
    <col min="7" max="7" width="26.85546875" customWidth="1"/>
  </cols>
  <sheetData>
    <row r="1" spans="1:11" x14ac:dyDescent="0.25">
      <c r="A1" t="s">
        <v>120</v>
      </c>
    </row>
    <row r="2" spans="1:11" ht="15.75" thickBot="1" x14ac:dyDescent="0.3">
      <c r="A2" t="s">
        <v>123</v>
      </c>
    </row>
    <row r="3" spans="1:11" ht="39.75" customHeight="1" thickBot="1" x14ac:dyDescent="0.35">
      <c r="A3" s="182" t="s">
        <v>132</v>
      </c>
      <c r="B3" s="183"/>
      <c r="C3" s="183"/>
      <c r="D3" s="183"/>
      <c r="E3" s="183"/>
      <c r="F3" s="183"/>
      <c r="G3" s="183"/>
    </row>
    <row r="4" spans="1:11" ht="42.75" customHeight="1" thickTop="1" thickBot="1" x14ac:dyDescent="0.35">
      <c r="A4" s="65" t="s">
        <v>19</v>
      </c>
      <c r="B4" s="66"/>
      <c r="C4" s="32" t="s">
        <v>35</v>
      </c>
      <c r="D4" s="33" t="s">
        <v>36</v>
      </c>
      <c r="E4" s="34" t="s">
        <v>37</v>
      </c>
      <c r="F4" s="35" t="s">
        <v>38</v>
      </c>
      <c r="G4" s="64" t="s">
        <v>0</v>
      </c>
    </row>
    <row r="5" spans="1:11" ht="49.5" customHeight="1" thickTop="1" x14ac:dyDescent="0.25">
      <c r="A5" s="187" t="s">
        <v>128</v>
      </c>
      <c r="B5" s="184" t="s">
        <v>24</v>
      </c>
      <c r="C5" s="31">
        <v>74.069999999999993</v>
      </c>
      <c r="D5" s="31"/>
      <c r="E5" s="31"/>
      <c r="F5" s="31">
        <v>8.64</v>
      </c>
      <c r="G5" s="31" t="s">
        <v>20</v>
      </c>
      <c r="H5" s="180" t="s">
        <v>94</v>
      </c>
      <c r="I5" s="181"/>
      <c r="J5" s="181"/>
      <c r="K5" s="181"/>
    </row>
    <row r="6" spans="1:11" x14ac:dyDescent="0.25">
      <c r="A6" s="188"/>
      <c r="B6" s="185"/>
      <c r="C6" s="1">
        <v>38.25</v>
      </c>
      <c r="D6" s="1"/>
      <c r="E6" s="1"/>
      <c r="F6" s="1"/>
      <c r="G6" s="1" t="s">
        <v>21</v>
      </c>
    </row>
    <row r="7" spans="1:11" x14ac:dyDescent="0.25">
      <c r="A7" s="188"/>
      <c r="B7" s="185"/>
      <c r="C7" s="1">
        <v>19.559999999999999</v>
      </c>
      <c r="D7" s="1" t="s">
        <v>93</v>
      </c>
      <c r="E7" s="1" t="s">
        <v>92</v>
      </c>
      <c r="F7" s="1">
        <v>53.88</v>
      </c>
      <c r="G7" s="1" t="s">
        <v>1</v>
      </c>
    </row>
    <row r="8" spans="1:11" ht="15.75" thickBot="1" x14ac:dyDescent="0.3">
      <c r="A8" s="188"/>
      <c r="B8" s="186"/>
      <c r="C8" s="30"/>
      <c r="D8" s="30"/>
      <c r="E8" s="30"/>
      <c r="F8" s="30"/>
      <c r="G8" s="30" t="s">
        <v>22</v>
      </c>
    </row>
    <row r="9" spans="1:11" x14ac:dyDescent="0.25">
      <c r="A9" s="188"/>
      <c r="B9" s="184" t="s">
        <v>25</v>
      </c>
      <c r="C9" s="31">
        <v>59.24</v>
      </c>
      <c r="D9" s="31"/>
      <c r="E9" s="31" t="s">
        <v>90</v>
      </c>
      <c r="F9" s="31">
        <v>26.47</v>
      </c>
      <c r="G9" s="31" t="s">
        <v>20</v>
      </c>
    </row>
    <row r="10" spans="1:11" x14ac:dyDescent="0.25">
      <c r="A10" s="188"/>
      <c r="B10" s="185"/>
      <c r="C10" s="1">
        <v>50.22</v>
      </c>
      <c r="D10" s="1"/>
      <c r="E10" s="1"/>
      <c r="F10" s="1"/>
      <c r="G10" s="1" t="s">
        <v>21</v>
      </c>
    </row>
    <row r="11" spans="1:11" x14ac:dyDescent="0.25">
      <c r="A11" s="188"/>
      <c r="B11" s="185"/>
      <c r="C11" s="1"/>
      <c r="D11" s="1" t="s">
        <v>91</v>
      </c>
      <c r="E11" s="1"/>
      <c r="F11" s="1" t="s">
        <v>99</v>
      </c>
      <c r="G11" s="1" t="s">
        <v>1</v>
      </c>
      <c r="H11" s="43"/>
    </row>
    <row r="12" spans="1:11" ht="15.75" thickBot="1" x14ac:dyDescent="0.3">
      <c r="A12" s="188"/>
      <c r="B12" s="186"/>
      <c r="C12" s="30"/>
      <c r="D12" s="30"/>
      <c r="E12" s="30"/>
      <c r="F12" s="30"/>
      <c r="G12" s="30" t="s">
        <v>22</v>
      </c>
    </row>
    <row r="13" spans="1:11" ht="32.25" customHeight="1" x14ac:dyDescent="0.25">
      <c r="A13" s="188"/>
      <c r="B13" s="184" t="s">
        <v>23</v>
      </c>
      <c r="C13" s="31">
        <v>123.5</v>
      </c>
      <c r="D13" s="31"/>
      <c r="E13" s="31" t="s">
        <v>87</v>
      </c>
      <c r="F13" s="31"/>
      <c r="G13" s="31" t="s">
        <v>20</v>
      </c>
      <c r="H13" s="180" t="s">
        <v>89</v>
      </c>
      <c r="I13" s="181"/>
      <c r="J13" s="181"/>
      <c r="K13" s="181"/>
    </row>
    <row r="14" spans="1:11" x14ac:dyDescent="0.25">
      <c r="A14" s="188"/>
      <c r="B14" s="185"/>
      <c r="C14" s="1">
        <v>121.53</v>
      </c>
      <c r="D14" s="1"/>
      <c r="E14" s="1"/>
      <c r="F14" s="1">
        <v>6.29</v>
      </c>
      <c r="G14" s="1" t="s">
        <v>21</v>
      </c>
    </row>
    <row r="15" spans="1:11" x14ac:dyDescent="0.25">
      <c r="A15" s="188"/>
      <c r="B15" s="185"/>
      <c r="C15" s="1"/>
      <c r="D15" s="1" t="s">
        <v>88</v>
      </c>
      <c r="E15" s="1"/>
      <c r="F15" s="1">
        <v>47.68</v>
      </c>
      <c r="G15" s="1" t="s">
        <v>1</v>
      </c>
    </row>
    <row r="16" spans="1:11" ht="15.75" thickBot="1" x14ac:dyDescent="0.3">
      <c r="A16" s="189"/>
      <c r="B16" s="186"/>
      <c r="C16" s="30"/>
      <c r="D16" s="30"/>
      <c r="E16" s="30"/>
      <c r="F16" s="30"/>
      <c r="G16" s="30" t="s">
        <v>22</v>
      </c>
    </row>
    <row r="17" spans="1:11" ht="34.5" customHeight="1" x14ac:dyDescent="0.25">
      <c r="A17" s="187" t="s">
        <v>129</v>
      </c>
      <c r="B17" s="184" t="s">
        <v>24</v>
      </c>
      <c r="C17" s="31">
        <v>88.77</v>
      </c>
      <c r="D17" s="31"/>
      <c r="E17" s="31" t="s">
        <v>101</v>
      </c>
      <c r="F17" s="31">
        <v>18.02</v>
      </c>
      <c r="G17" s="2" t="s">
        <v>20</v>
      </c>
      <c r="H17" s="180" t="s">
        <v>104</v>
      </c>
      <c r="I17" s="181"/>
      <c r="J17" s="181"/>
      <c r="K17" s="181"/>
    </row>
    <row r="18" spans="1:11" x14ac:dyDescent="0.25">
      <c r="A18" s="188"/>
      <c r="B18" s="185"/>
      <c r="C18" s="1"/>
      <c r="D18" s="1"/>
      <c r="E18" s="1"/>
      <c r="F18" s="1"/>
      <c r="G18" s="1" t="s">
        <v>21</v>
      </c>
    </row>
    <row r="19" spans="1:11" ht="30" customHeight="1" x14ac:dyDescent="0.25">
      <c r="A19" s="188"/>
      <c r="B19" s="185"/>
      <c r="C19" s="1">
        <v>28.57</v>
      </c>
      <c r="D19" s="1" t="s">
        <v>102</v>
      </c>
      <c r="E19" s="1"/>
      <c r="F19" s="1"/>
      <c r="G19" s="1" t="s">
        <v>1</v>
      </c>
      <c r="H19" s="180" t="s">
        <v>103</v>
      </c>
      <c r="I19" s="190"/>
      <c r="J19" s="190"/>
      <c r="K19" s="190"/>
    </row>
    <row r="20" spans="1:11" ht="16.5" customHeight="1" thickBot="1" x14ac:dyDescent="0.3">
      <c r="A20" s="188"/>
      <c r="B20" s="186"/>
      <c r="C20" s="30"/>
      <c r="D20" s="30"/>
      <c r="E20" s="30"/>
      <c r="F20" s="30"/>
      <c r="G20" s="30" t="s">
        <v>22</v>
      </c>
    </row>
    <row r="21" spans="1:11" ht="30.75" customHeight="1" x14ac:dyDescent="0.25">
      <c r="A21" s="188"/>
      <c r="B21" s="184" t="s">
        <v>25</v>
      </c>
      <c r="C21" s="31">
        <v>125.52</v>
      </c>
      <c r="D21" s="31"/>
      <c r="E21" s="31"/>
      <c r="F21" s="31">
        <v>27.47</v>
      </c>
      <c r="G21" s="31" t="s">
        <v>20</v>
      </c>
      <c r="H21" s="180" t="s">
        <v>109</v>
      </c>
      <c r="I21" s="181"/>
      <c r="J21" s="181"/>
      <c r="K21" s="181"/>
    </row>
    <row r="22" spans="1:11" x14ac:dyDescent="0.25">
      <c r="A22" s="188"/>
      <c r="B22" s="185"/>
      <c r="C22" s="1"/>
      <c r="D22" s="1"/>
      <c r="E22" s="1"/>
      <c r="F22" s="1"/>
      <c r="G22" s="1" t="s">
        <v>21</v>
      </c>
    </row>
    <row r="23" spans="1:11" x14ac:dyDescent="0.25">
      <c r="A23" s="188"/>
      <c r="B23" s="185"/>
      <c r="C23" s="1">
        <v>21.05</v>
      </c>
      <c r="D23" s="1" t="s">
        <v>108</v>
      </c>
      <c r="E23" s="1" t="s">
        <v>107</v>
      </c>
      <c r="F23" s="1">
        <v>15.29</v>
      </c>
      <c r="G23" s="1" t="s">
        <v>1</v>
      </c>
    </row>
    <row r="24" spans="1:11" ht="15.75" thickBot="1" x14ac:dyDescent="0.3">
      <c r="A24" s="188"/>
      <c r="B24" s="186"/>
      <c r="C24" s="30"/>
      <c r="D24" s="30"/>
      <c r="E24" s="30"/>
      <c r="F24" s="30">
        <v>1.3</v>
      </c>
      <c r="G24" s="30" t="s">
        <v>106</v>
      </c>
    </row>
    <row r="25" spans="1:11" x14ac:dyDescent="0.25">
      <c r="A25" s="188"/>
      <c r="B25" s="184" t="s">
        <v>23</v>
      </c>
      <c r="C25" s="31">
        <v>70.36</v>
      </c>
      <c r="D25" s="31"/>
      <c r="E25" s="31"/>
      <c r="F25" s="31">
        <v>9.32</v>
      </c>
      <c r="G25" s="31" t="s">
        <v>20</v>
      </c>
    </row>
    <row r="26" spans="1:11" x14ac:dyDescent="0.25">
      <c r="A26" s="188"/>
      <c r="B26" s="185"/>
      <c r="C26" s="1"/>
      <c r="D26" s="1"/>
      <c r="E26" s="1"/>
      <c r="F26" s="1"/>
      <c r="G26" s="1" t="s">
        <v>21</v>
      </c>
    </row>
    <row r="27" spans="1:11" x14ac:dyDescent="0.25">
      <c r="A27" s="188"/>
      <c r="B27" s="185"/>
      <c r="C27" s="1"/>
      <c r="D27" s="1" t="s">
        <v>110</v>
      </c>
      <c r="E27" s="1"/>
      <c r="F27" s="1"/>
      <c r="G27" s="1" t="s">
        <v>1</v>
      </c>
    </row>
    <row r="28" spans="1:11" ht="15.75" thickBot="1" x14ac:dyDescent="0.3">
      <c r="A28" s="189"/>
      <c r="B28" s="186"/>
      <c r="C28" s="30"/>
      <c r="D28" s="30"/>
      <c r="E28" s="30"/>
      <c r="F28" s="30"/>
      <c r="G28" s="30" t="s">
        <v>22</v>
      </c>
    </row>
    <row r="29" spans="1:11" x14ac:dyDescent="0.25">
      <c r="A29" s="174" t="s">
        <v>130</v>
      </c>
      <c r="B29" s="177" t="s">
        <v>25</v>
      </c>
      <c r="C29" s="31">
        <v>57.79</v>
      </c>
      <c r="D29" s="31"/>
      <c r="E29" s="31"/>
      <c r="F29" s="31"/>
      <c r="G29" s="31" t="s">
        <v>20</v>
      </c>
      <c r="H29" s="22" t="s">
        <v>116</v>
      </c>
    </row>
    <row r="30" spans="1:11" x14ac:dyDescent="0.25">
      <c r="A30" s="175"/>
      <c r="B30" s="178"/>
      <c r="C30" s="1"/>
      <c r="D30" s="1"/>
      <c r="E30" s="1"/>
      <c r="F30" s="1"/>
      <c r="G30" s="1" t="s">
        <v>21</v>
      </c>
    </row>
    <row r="31" spans="1:11" x14ac:dyDescent="0.25">
      <c r="A31" s="175"/>
      <c r="B31" s="178"/>
      <c r="C31" s="1"/>
      <c r="D31" s="1" t="s">
        <v>96</v>
      </c>
      <c r="E31" s="1"/>
      <c r="F31" s="1"/>
      <c r="G31" s="1" t="s">
        <v>1</v>
      </c>
    </row>
    <row r="32" spans="1:11" ht="15.75" thickBot="1" x14ac:dyDescent="0.3">
      <c r="A32" s="176"/>
      <c r="B32" s="179"/>
      <c r="C32" s="30"/>
      <c r="D32" s="30"/>
      <c r="E32" s="30"/>
      <c r="F32" s="30"/>
      <c r="G32" s="30" t="s">
        <v>22</v>
      </c>
    </row>
    <row r="33" spans="1:6" ht="18" thickBot="1" x14ac:dyDescent="0.3">
      <c r="A33" s="8" t="s">
        <v>117</v>
      </c>
      <c r="B33" s="37"/>
      <c r="C33" s="37">
        <v>878.43</v>
      </c>
      <c r="D33" s="37">
        <v>282.74</v>
      </c>
      <c r="E33" s="37">
        <v>44.35</v>
      </c>
      <c r="F33" s="8">
        <v>239.7</v>
      </c>
    </row>
  </sheetData>
  <mergeCells count="16">
    <mergeCell ref="A29:A32"/>
    <mergeCell ref="B29:B32"/>
    <mergeCell ref="H13:K13"/>
    <mergeCell ref="A3:G3"/>
    <mergeCell ref="B17:B20"/>
    <mergeCell ref="B21:B24"/>
    <mergeCell ref="B25:B28"/>
    <mergeCell ref="A17:A28"/>
    <mergeCell ref="B5:B8"/>
    <mergeCell ref="B9:B12"/>
    <mergeCell ref="B13:B16"/>
    <mergeCell ref="A5:A16"/>
    <mergeCell ref="H5:K5"/>
    <mergeCell ref="H19:K19"/>
    <mergeCell ref="H17:K17"/>
    <mergeCell ref="H21:K21"/>
  </mergeCells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4"/>
  <sheetViews>
    <sheetView tabSelected="1" topLeftCell="A4" zoomScaleNormal="100" workbookViewId="0">
      <selection activeCell="C14" sqref="C14"/>
    </sheetView>
  </sheetViews>
  <sheetFormatPr defaultRowHeight="15" x14ac:dyDescent="0.25"/>
  <cols>
    <col min="1" max="1" width="31.42578125" customWidth="1"/>
    <col min="2" max="2" width="15.7109375" customWidth="1"/>
    <col min="3" max="3" width="18.140625" customWidth="1"/>
    <col min="4" max="5" width="15.28515625" customWidth="1"/>
    <col min="6" max="6" width="15.7109375" customWidth="1"/>
    <col min="7" max="7" width="16.28515625" customWidth="1"/>
    <col min="8" max="8" width="15.5703125" customWidth="1"/>
    <col min="9" max="11" width="19" customWidth="1"/>
    <col min="12" max="12" width="15.28515625" customWidth="1"/>
    <col min="13" max="13" width="19.7109375" customWidth="1"/>
    <col min="15" max="15" width="21" customWidth="1"/>
  </cols>
  <sheetData>
    <row r="1" spans="1:13" x14ac:dyDescent="0.25">
      <c r="A1" t="s">
        <v>120</v>
      </c>
    </row>
    <row r="2" spans="1:13" x14ac:dyDescent="0.25">
      <c r="A2" t="s">
        <v>124</v>
      </c>
    </row>
    <row r="3" spans="1:13" ht="30.75" customHeight="1" x14ac:dyDescent="0.3">
      <c r="A3" s="191" t="s">
        <v>131</v>
      </c>
      <c r="B3" s="191"/>
      <c r="C3" s="191"/>
      <c r="D3" s="191"/>
      <c r="E3" s="191"/>
      <c r="F3" s="191"/>
      <c r="G3" s="191"/>
    </row>
    <row r="5" spans="1:13" ht="18" thickBot="1" x14ac:dyDescent="0.3">
      <c r="A5" s="11" t="s">
        <v>26</v>
      </c>
    </row>
    <row r="6" spans="1:13" ht="20.25" customHeight="1" x14ac:dyDescent="0.25">
      <c r="A6" s="12"/>
      <c r="B6" s="13" t="s">
        <v>2</v>
      </c>
      <c r="C6" s="14" t="s">
        <v>5</v>
      </c>
      <c r="D6" s="15" t="s">
        <v>3</v>
      </c>
      <c r="E6" s="14" t="s">
        <v>5</v>
      </c>
      <c r="F6" s="16" t="s">
        <v>4</v>
      </c>
      <c r="G6" s="14" t="s">
        <v>5</v>
      </c>
      <c r="H6" s="128" t="s">
        <v>14</v>
      </c>
      <c r="I6" s="14" t="s">
        <v>5</v>
      </c>
      <c r="J6" s="124" t="s">
        <v>18</v>
      </c>
      <c r="K6" s="56" t="s">
        <v>5</v>
      </c>
      <c r="L6" s="125" t="s">
        <v>54</v>
      </c>
      <c r="M6" s="17" t="s">
        <v>5</v>
      </c>
    </row>
    <row r="7" spans="1:13" ht="18.75" customHeight="1" thickBot="1" x14ac:dyDescent="0.3">
      <c r="A7" s="18"/>
      <c r="B7" s="38" t="s">
        <v>27</v>
      </c>
      <c r="C7" s="101"/>
      <c r="D7" s="39" t="s">
        <v>27</v>
      </c>
      <c r="E7" s="101"/>
      <c r="F7" s="40" t="s">
        <v>27</v>
      </c>
      <c r="G7" s="101"/>
      <c r="H7" s="121" t="s">
        <v>28</v>
      </c>
      <c r="I7" s="101"/>
      <c r="J7" s="126" t="s">
        <v>28</v>
      </c>
      <c r="K7" s="122"/>
      <c r="L7" s="127" t="s">
        <v>111</v>
      </c>
      <c r="M7" s="198"/>
    </row>
    <row r="8" spans="1:13" x14ac:dyDescent="0.25">
      <c r="A8" s="7"/>
      <c r="B8" s="7"/>
      <c r="C8" s="7"/>
      <c r="D8" s="7"/>
      <c r="E8" s="7"/>
      <c r="F8" s="7"/>
      <c r="G8" s="7"/>
    </row>
    <row r="9" spans="1:13" ht="15.75" thickBot="1" x14ac:dyDescent="0.3">
      <c r="A9" s="11" t="s">
        <v>12</v>
      </c>
    </row>
    <row r="10" spans="1:13" ht="24" customHeight="1" x14ac:dyDescent="0.25">
      <c r="A10" s="12" t="s">
        <v>7</v>
      </c>
      <c r="B10" s="13" t="s">
        <v>2</v>
      </c>
      <c r="C10" s="14" t="s">
        <v>5</v>
      </c>
      <c r="D10" s="15" t="s">
        <v>3</v>
      </c>
      <c r="E10" s="14" t="s">
        <v>5</v>
      </c>
      <c r="F10" s="16" t="s">
        <v>4</v>
      </c>
      <c r="G10" s="42" t="s">
        <v>5</v>
      </c>
      <c r="H10" s="20" t="s">
        <v>14</v>
      </c>
      <c r="I10" s="17" t="s">
        <v>5</v>
      </c>
      <c r="J10" s="9"/>
      <c r="K10" s="9"/>
    </row>
    <row r="11" spans="1:13" ht="35.25" customHeight="1" x14ac:dyDescent="0.25">
      <c r="A11" s="41" t="s">
        <v>16</v>
      </c>
      <c r="B11" s="53">
        <v>486.37</v>
      </c>
      <c r="C11" s="91"/>
      <c r="D11" s="53">
        <v>142.5</v>
      </c>
      <c r="E11" s="92"/>
      <c r="F11" s="53">
        <v>36.96</v>
      </c>
      <c r="G11" s="93"/>
      <c r="H11" s="58">
        <v>168.3</v>
      </c>
      <c r="I11" s="94"/>
      <c r="J11" s="54"/>
      <c r="K11" s="54"/>
    </row>
    <row r="12" spans="1:13" ht="51" customHeight="1" x14ac:dyDescent="0.25">
      <c r="A12" s="41" t="s">
        <v>76</v>
      </c>
      <c r="B12" s="53">
        <v>334.27</v>
      </c>
      <c r="C12" s="91"/>
      <c r="D12" s="53">
        <v>125.94</v>
      </c>
      <c r="E12" s="92"/>
      <c r="F12" s="53">
        <v>7.39</v>
      </c>
      <c r="G12" s="93"/>
      <c r="H12" s="95">
        <v>71.400000000000006</v>
      </c>
      <c r="I12" s="96"/>
      <c r="J12" s="54"/>
      <c r="K12" s="54"/>
    </row>
    <row r="13" spans="1:13" ht="66" customHeight="1" thickBot="1" x14ac:dyDescent="0.3">
      <c r="A13" s="90" t="s">
        <v>97</v>
      </c>
      <c r="B13" s="97">
        <v>57.79</v>
      </c>
      <c r="C13" s="98"/>
      <c r="D13" s="97">
        <v>14.3</v>
      </c>
      <c r="E13" s="99"/>
      <c r="F13" s="97">
        <v>0</v>
      </c>
      <c r="G13" s="92"/>
      <c r="H13" s="100">
        <v>0</v>
      </c>
      <c r="I13" s="96"/>
      <c r="J13" s="54"/>
      <c r="K13" s="54"/>
      <c r="M13" s="138" t="s">
        <v>112</v>
      </c>
    </row>
    <row r="14" spans="1:13" ht="16.5" thickBot="1" x14ac:dyDescent="0.3">
      <c r="A14" s="18"/>
      <c r="B14" s="38">
        <f>SUM(B11:B12:B13)</f>
        <v>878.43</v>
      </c>
      <c r="C14" s="101"/>
      <c r="D14" s="39">
        <f>SUM(D11:D12:D13)</f>
        <v>282.74</v>
      </c>
      <c r="E14" s="101"/>
      <c r="F14" s="40">
        <f>SUM(F11:F12:F13)</f>
        <v>44.35</v>
      </c>
      <c r="G14" s="122"/>
      <c r="H14" s="121">
        <f>SUM(H11:H12:H13)</f>
        <v>239.70000000000002</v>
      </c>
      <c r="I14" s="199"/>
      <c r="J14" s="54"/>
      <c r="K14" s="54"/>
      <c r="M14" s="23">
        <f>C14+E14+G14+I14</f>
        <v>0</v>
      </c>
    </row>
    <row r="16" spans="1:13" ht="15.75" thickBot="1" x14ac:dyDescent="0.3">
      <c r="A16" s="11" t="s">
        <v>55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43"/>
      <c r="M16" s="43"/>
    </row>
    <row r="17" spans="1:15" x14ac:dyDescent="0.25">
      <c r="A17" s="47" t="s">
        <v>7</v>
      </c>
      <c r="B17" s="48" t="s">
        <v>2</v>
      </c>
      <c r="C17" s="49" t="s">
        <v>5</v>
      </c>
      <c r="D17" s="50" t="s">
        <v>3</v>
      </c>
      <c r="E17" s="49" t="s">
        <v>5</v>
      </c>
      <c r="F17" s="51" t="s">
        <v>4</v>
      </c>
      <c r="G17" s="49" t="s">
        <v>5</v>
      </c>
      <c r="H17" s="123" t="s">
        <v>14</v>
      </c>
      <c r="I17" s="52" t="s">
        <v>5</v>
      </c>
      <c r="J17" s="67" t="s">
        <v>18</v>
      </c>
      <c r="K17" s="118" t="s">
        <v>5</v>
      </c>
      <c r="L17" s="152" t="s">
        <v>54</v>
      </c>
      <c r="M17" s="52" t="s">
        <v>5</v>
      </c>
    </row>
    <row r="18" spans="1:15" ht="34.5" customHeight="1" x14ac:dyDescent="0.25">
      <c r="A18" s="41" t="s">
        <v>16</v>
      </c>
      <c r="B18" s="53">
        <v>486.37</v>
      </c>
      <c r="C18" s="103"/>
      <c r="D18" s="53">
        <v>142.5</v>
      </c>
      <c r="E18" s="103"/>
      <c r="F18" s="53">
        <v>36.96</v>
      </c>
      <c r="G18" s="104"/>
      <c r="H18" s="58">
        <v>168.3</v>
      </c>
      <c r="I18" s="103"/>
      <c r="J18" s="53">
        <v>91.28</v>
      </c>
      <c r="K18" s="104"/>
      <c r="L18" s="102"/>
      <c r="M18" s="115"/>
    </row>
    <row r="19" spans="1:15" ht="51.75" customHeight="1" x14ac:dyDescent="0.25">
      <c r="A19" s="41" t="s">
        <v>76</v>
      </c>
      <c r="B19" s="53">
        <v>334.27</v>
      </c>
      <c r="C19" s="103"/>
      <c r="D19" s="53">
        <v>125.94</v>
      </c>
      <c r="E19" s="103"/>
      <c r="F19" s="53">
        <v>7.39</v>
      </c>
      <c r="G19" s="104"/>
      <c r="H19" s="95">
        <v>71.400000000000006</v>
      </c>
      <c r="I19" s="103"/>
      <c r="J19" s="53">
        <v>75.84</v>
      </c>
      <c r="K19" s="104"/>
      <c r="L19" s="102"/>
      <c r="M19" s="115"/>
      <c r="N19" s="7"/>
      <c r="O19" s="139" t="s">
        <v>113</v>
      </c>
    </row>
    <row r="20" spans="1:15" ht="28.5" x14ac:dyDescent="0.25">
      <c r="A20" s="41" t="s">
        <v>95</v>
      </c>
      <c r="B20" s="97">
        <v>57.79</v>
      </c>
      <c r="C20" s="105"/>
      <c r="D20" s="97">
        <v>14.3</v>
      </c>
      <c r="E20" s="105"/>
      <c r="F20" s="97">
        <v>0</v>
      </c>
      <c r="G20" s="106"/>
      <c r="H20" s="100">
        <v>0</v>
      </c>
      <c r="I20" s="105"/>
      <c r="J20" s="53">
        <v>19.399999999999999</v>
      </c>
      <c r="K20" s="106"/>
      <c r="L20" s="102"/>
      <c r="M20" s="117"/>
      <c r="N20" s="7"/>
      <c r="O20" s="7"/>
    </row>
    <row r="21" spans="1:15" ht="15.75" thickBot="1" x14ac:dyDescent="0.3">
      <c r="A21" s="44"/>
      <c r="B21" s="107">
        <f>SUM(B18:B19:B20)</f>
        <v>878.43</v>
      </c>
      <c r="C21" s="108">
        <f>12*C14</f>
        <v>0</v>
      </c>
      <c r="D21" s="109">
        <f>SUM(D18:D19:D20)</f>
        <v>282.74</v>
      </c>
      <c r="E21" s="108">
        <f>12*E14</f>
        <v>0</v>
      </c>
      <c r="F21" s="110">
        <f>SUM(F18:F19:F20)</f>
        <v>44.35</v>
      </c>
      <c r="G21" s="111">
        <f xml:space="preserve"> 12*G14</f>
        <v>0</v>
      </c>
      <c r="H21" s="112">
        <f>SUM(H18:H19:H20)</f>
        <v>239.70000000000002</v>
      </c>
      <c r="I21" s="113">
        <f>12*I14</f>
        <v>0</v>
      </c>
      <c r="J21" s="114">
        <f>SUM(J18:J19:J20)</f>
        <v>186.52</v>
      </c>
      <c r="K21" s="119">
        <f>K7*J21</f>
        <v>0</v>
      </c>
      <c r="L21" s="153">
        <v>158</v>
      </c>
      <c r="M21" s="116">
        <f>M7*L21</f>
        <v>0</v>
      </c>
      <c r="N21" s="7"/>
      <c r="O21" s="129">
        <f>C21+E21+G21+I21+K21+M21</f>
        <v>0</v>
      </c>
    </row>
    <row r="22" spans="1:15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5"/>
      <c r="N22" s="7"/>
      <c r="O22" s="7"/>
    </row>
    <row r="23" spans="1:15" x14ac:dyDescent="0.25">
      <c r="A23" s="46" t="s">
        <v>15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5"/>
      <c r="N23" s="7"/>
      <c r="O23" s="7"/>
    </row>
    <row r="24" spans="1:15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5"/>
      <c r="N24" s="7"/>
      <c r="O24" s="7"/>
    </row>
    <row r="26" spans="1:15" x14ac:dyDescent="0.25">
      <c r="B26" s="89" t="s">
        <v>126</v>
      </c>
      <c r="C26" s="22" t="s">
        <v>29</v>
      </c>
    </row>
    <row r="27" spans="1:15" x14ac:dyDescent="0.25">
      <c r="H27" s="7"/>
    </row>
    <row r="28" spans="1:15" x14ac:dyDescent="0.25">
      <c r="C28" s="53" t="s">
        <v>56</v>
      </c>
      <c r="D28" s="7"/>
      <c r="E28" s="7"/>
      <c r="F28" s="7"/>
      <c r="G28" s="10"/>
      <c r="H28" s="10"/>
      <c r="I28" s="10"/>
      <c r="J28" s="10"/>
      <c r="K28" s="10"/>
      <c r="L28" s="10"/>
    </row>
    <row r="29" spans="1:15" ht="15.75" x14ac:dyDescent="0.25">
      <c r="A29" t="s">
        <v>8</v>
      </c>
      <c r="C29" s="27">
        <f>O21</f>
        <v>0</v>
      </c>
      <c r="D29" s="26"/>
      <c r="E29" s="26"/>
      <c r="F29" s="26"/>
      <c r="G29" s="192"/>
      <c r="H29" s="192"/>
      <c r="I29" s="21"/>
      <c r="J29" s="21"/>
      <c r="K29" s="21"/>
      <c r="L29" s="21"/>
    </row>
    <row r="30" spans="1:15" x14ac:dyDescent="0.25">
      <c r="A30" t="s">
        <v>6</v>
      </c>
      <c r="C30" s="24">
        <f>C29*0.21</f>
        <v>0</v>
      </c>
      <c r="D30" s="26"/>
      <c r="E30" s="26"/>
      <c r="F30" s="26"/>
      <c r="G30" s="193"/>
      <c r="H30" s="193"/>
      <c r="I30" s="9"/>
      <c r="J30" s="9"/>
      <c r="K30" s="9"/>
      <c r="L30" s="9"/>
    </row>
    <row r="31" spans="1:15" x14ac:dyDescent="0.25">
      <c r="A31" t="s">
        <v>9</v>
      </c>
      <c r="C31" s="28">
        <f>SUM(C29:C30)</f>
        <v>0</v>
      </c>
      <c r="D31" s="26"/>
      <c r="E31" s="26"/>
      <c r="F31" s="26"/>
      <c r="G31" s="193"/>
      <c r="H31" s="193"/>
      <c r="I31" s="9"/>
      <c r="J31" s="9"/>
      <c r="K31" s="9"/>
      <c r="L31" s="9"/>
    </row>
    <row r="32" spans="1:15" x14ac:dyDescent="0.25">
      <c r="C32" s="26"/>
      <c r="D32" s="26"/>
      <c r="E32" s="26"/>
      <c r="F32" s="26"/>
      <c r="G32" s="36"/>
      <c r="H32" s="36"/>
      <c r="I32" s="9"/>
      <c r="J32" s="9"/>
      <c r="K32" s="9"/>
      <c r="L32" s="9"/>
    </row>
    <row r="34" spans="1:4" x14ac:dyDescent="0.25">
      <c r="A34" t="s">
        <v>10</v>
      </c>
      <c r="D34" t="s">
        <v>11</v>
      </c>
    </row>
  </sheetData>
  <sheetProtection password="CAA1" sheet="1" objects="1" scenarios="1"/>
  <mergeCells count="4">
    <mergeCell ref="A3:G3"/>
    <mergeCell ref="G29:H29"/>
    <mergeCell ref="G30:H30"/>
    <mergeCell ref="G31:H31"/>
  </mergeCells>
  <pageMargins left="0.7" right="0.7" top="0.78740157499999996" bottom="0.78740157499999996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topLeftCell="A8" workbookViewId="0">
      <selection activeCell="E14" sqref="E14"/>
    </sheetView>
  </sheetViews>
  <sheetFormatPr defaultRowHeight="15" x14ac:dyDescent="0.25"/>
  <cols>
    <col min="1" max="1" width="47.7109375" customWidth="1"/>
    <col min="2" max="3" width="24" customWidth="1"/>
    <col min="4" max="4" width="29.85546875" customWidth="1"/>
    <col min="5" max="5" width="27.28515625" customWidth="1"/>
  </cols>
  <sheetData>
    <row r="1" spans="1:5" x14ac:dyDescent="0.25">
      <c r="A1" t="s">
        <v>120</v>
      </c>
    </row>
    <row r="2" spans="1:5" x14ac:dyDescent="0.25">
      <c r="A2" t="s">
        <v>125</v>
      </c>
    </row>
    <row r="3" spans="1:5" ht="30" customHeight="1" x14ac:dyDescent="0.3">
      <c r="A3" s="191" t="s">
        <v>127</v>
      </c>
      <c r="B3" s="191"/>
      <c r="C3" s="191"/>
      <c r="D3" s="191"/>
    </row>
    <row r="5" spans="1:5" ht="15.75" thickBot="1" x14ac:dyDescent="0.3">
      <c r="A5" s="11"/>
    </row>
    <row r="6" spans="1:5" ht="31.5" customHeight="1" thickBot="1" x14ac:dyDescent="0.3">
      <c r="A6" s="77" t="s">
        <v>39</v>
      </c>
      <c r="B6" s="78" t="s">
        <v>40</v>
      </c>
      <c r="C6" s="79" t="s">
        <v>74</v>
      </c>
      <c r="D6" s="80" t="s">
        <v>144</v>
      </c>
      <c r="E6" s="81" t="s">
        <v>145</v>
      </c>
    </row>
    <row r="7" spans="1:5" ht="27" customHeight="1" thickBot="1" x14ac:dyDescent="0.3">
      <c r="A7" s="144" t="s">
        <v>41</v>
      </c>
      <c r="B7" s="56" t="s">
        <v>42</v>
      </c>
      <c r="C7" s="56">
        <v>1800</v>
      </c>
      <c r="D7" s="147"/>
      <c r="E7" s="57">
        <f>C7*D7</f>
        <v>0</v>
      </c>
    </row>
    <row r="8" spans="1:5" ht="27" customHeight="1" thickBot="1" x14ac:dyDescent="0.3">
      <c r="A8" s="145" t="s">
        <v>43</v>
      </c>
      <c r="B8" s="58" t="s">
        <v>44</v>
      </c>
      <c r="C8" s="58">
        <v>4130</v>
      </c>
      <c r="D8" s="148"/>
      <c r="E8" s="57">
        <f t="shared" ref="E8:E13" si="0">C8*D8</f>
        <v>0</v>
      </c>
    </row>
    <row r="9" spans="1:5" ht="23.25" customHeight="1" thickBot="1" x14ac:dyDescent="0.3">
      <c r="A9" s="145" t="s">
        <v>45</v>
      </c>
      <c r="B9" s="58" t="s">
        <v>46</v>
      </c>
      <c r="C9" s="58">
        <v>420</v>
      </c>
      <c r="D9" s="148"/>
      <c r="E9" s="57">
        <f t="shared" si="0"/>
        <v>0</v>
      </c>
    </row>
    <row r="10" spans="1:5" ht="27" customHeight="1" thickBot="1" x14ac:dyDescent="0.3">
      <c r="A10" s="145" t="s">
        <v>47</v>
      </c>
      <c r="B10" s="58" t="s">
        <v>48</v>
      </c>
      <c r="C10" s="58">
        <v>180</v>
      </c>
      <c r="D10" s="148"/>
      <c r="E10" s="57">
        <f t="shared" si="0"/>
        <v>0</v>
      </c>
    </row>
    <row r="11" spans="1:5" ht="25.5" customHeight="1" thickBot="1" x14ac:dyDescent="0.3">
      <c r="A11" s="145" t="s">
        <v>49</v>
      </c>
      <c r="B11" s="58" t="s">
        <v>50</v>
      </c>
      <c r="C11" s="58">
        <v>310</v>
      </c>
      <c r="D11" s="148"/>
      <c r="E11" s="57">
        <f t="shared" si="0"/>
        <v>0</v>
      </c>
    </row>
    <row r="12" spans="1:5" ht="30" customHeight="1" thickBot="1" x14ac:dyDescent="0.3">
      <c r="A12" s="145" t="s">
        <v>51</v>
      </c>
      <c r="B12" s="58" t="s">
        <v>52</v>
      </c>
      <c r="C12" s="132">
        <v>0</v>
      </c>
      <c r="D12" s="148"/>
      <c r="E12" s="57">
        <f t="shared" si="0"/>
        <v>0</v>
      </c>
    </row>
    <row r="13" spans="1:5" ht="29.25" customHeight="1" thickBot="1" x14ac:dyDescent="0.3">
      <c r="A13" s="146" t="s">
        <v>53</v>
      </c>
      <c r="B13" s="95" t="s">
        <v>75</v>
      </c>
      <c r="C13" s="140">
        <v>0</v>
      </c>
      <c r="D13" s="149"/>
      <c r="E13" s="57">
        <f t="shared" si="0"/>
        <v>0</v>
      </c>
    </row>
    <row r="14" spans="1:5" ht="24.95" customHeight="1" x14ac:dyDescent="0.25">
      <c r="A14" s="141" t="s">
        <v>146</v>
      </c>
      <c r="B14" s="142"/>
      <c r="C14" s="142"/>
      <c r="D14" s="150"/>
      <c r="E14" s="151">
        <f>SUM(E7:E13)</f>
        <v>0</v>
      </c>
    </row>
    <row r="15" spans="1:5" ht="20.100000000000001" customHeight="1" x14ac:dyDescent="0.25">
      <c r="A15" s="194" t="s">
        <v>6</v>
      </c>
      <c r="B15" s="195"/>
      <c r="C15" s="195"/>
      <c r="D15" s="24"/>
      <c r="E15" s="143">
        <f>E14*0.21</f>
        <v>0</v>
      </c>
    </row>
    <row r="16" spans="1:5" ht="20.100000000000001" customHeight="1" thickBot="1" x14ac:dyDescent="0.3">
      <c r="A16" s="196" t="s">
        <v>147</v>
      </c>
      <c r="B16" s="197"/>
      <c r="C16" s="197"/>
      <c r="D16" s="59"/>
      <c r="E16" s="60">
        <f>SUM(E14:E15)</f>
        <v>0</v>
      </c>
    </row>
    <row r="17" spans="1:2" x14ac:dyDescent="0.25">
      <c r="A17" t="s">
        <v>10</v>
      </c>
      <c r="B17" t="s">
        <v>11</v>
      </c>
    </row>
  </sheetData>
  <mergeCells count="3">
    <mergeCell ref="A3:D3"/>
    <mergeCell ref="A15:C15"/>
    <mergeCell ref="A16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rozpis zařízení</vt:lpstr>
      <vt:lpstr>druhy úklidů</vt:lpstr>
      <vt:lpstr>rozpis ploch objektů</vt:lpstr>
      <vt:lpstr>jednotkové ceny úklidů</vt:lpstr>
      <vt:lpstr>jednotkové ceny hyg. prostř.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2018-07-26T10:48:22Z</cp:lastPrinted>
  <dcterms:created xsi:type="dcterms:W3CDTF">2015-08-04T12:09:37Z</dcterms:created>
  <dcterms:modified xsi:type="dcterms:W3CDTF">2018-08-07T06:38:24Z</dcterms:modified>
</cp:coreProperties>
</file>